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\Documents\"/>
    </mc:Choice>
  </mc:AlternateContent>
  <bookViews>
    <workbookView xWindow="0" yWindow="0" windowWidth="16170" windowHeight="61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 l="1"/>
  <c r="O26" i="1"/>
  <c r="N26" i="1"/>
  <c r="N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3" i="1"/>
  <c r="K4" i="1"/>
  <c r="O4" i="1" s="1"/>
  <c r="K5" i="1"/>
  <c r="N5" i="1" s="1"/>
  <c r="K6" i="1"/>
  <c r="O6" i="1" s="1"/>
  <c r="K7" i="1"/>
  <c r="O7" i="1" s="1"/>
  <c r="K8" i="1"/>
  <c r="O8" i="1" s="1"/>
  <c r="K9" i="1"/>
  <c r="N9" i="1" s="1"/>
  <c r="K10" i="1"/>
  <c r="O10" i="1" s="1"/>
  <c r="K11" i="1"/>
  <c r="O11" i="1" s="1"/>
  <c r="K12" i="1"/>
  <c r="O12" i="1" s="1"/>
  <c r="K13" i="1"/>
  <c r="N13" i="1" s="1"/>
  <c r="K14" i="1"/>
  <c r="O14" i="1" s="1"/>
  <c r="K15" i="1"/>
  <c r="O15" i="1" s="1"/>
  <c r="K16" i="1"/>
  <c r="O16" i="1" s="1"/>
  <c r="K17" i="1"/>
  <c r="N17" i="1" s="1"/>
  <c r="K18" i="1"/>
  <c r="O18" i="1" s="1"/>
  <c r="K19" i="1"/>
  <c r="O19" i="1" s="1"/>
  <c r="K20" i="1"/>
  <c r="O20" i="1" s="1"/>
  <c r="K21" i="1"/>
  <c r="N21" i="1" s="1"/>
  <c r="K22" i="1"/>
  <c r="O22" i="1" s="1"/>
  <c r="K23" i="1"/>
  <c r="O23" i="1" s="1"/>
  <c r="K3" i="1"/>
  <c r="O3" i="1" s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42" i="1" s="1"/>
  <c r="E4" i="1"/>
  <c r="B5" i="1"/>
  <c r="B6" i="1"/>
  <c r="E5" i="1" s="1"/>
  <c r="B7" i="1"/>
  <c r="E6" i="1" s="1"/>
  <c r="B8" i="1"/>
  <c r="E7" i="1" s="1"/>
  <c r="B9" i="1"/>
  <c r="B10" i="1"/>
  <c r="E9" i="1" s="1"/>
  <c r="B11" i="1"/>
  <c r="E10" i="1" s="1"/>
  <c r="B12" i="1"/>
  <c r="E11" i="1" s="1"/>
  <c r="B13" i="1"/>
  <c r="B14" i="1"/>
  <c r="E13" i="1" s="1"/>
  <c r="B15" i="1"/>
  <c r="E14" i="1" s="1"/>
  <c r="B16" i="1"/>
  <c r="E15" i="1" s="1"/>
  <c r="B17" i="1"/>
  <c r="B18" i="1"/>
  <c r="E17" i="1" s="1"/>
  <c r="B19" i="1"/>
  <c r="E18" i="1" s="1"/>
  <c r="B20" i="1"/>
  <c r="E19" i="1" s="1"/>
  <c r="B21" i="1"/>
  <c r="E20" i="1" s="1"/>
  <c r="B22" i="1"/>
  <c r="E21" i="1" s="1"/>
  <c r="B23" i="1"/>
  <c r="E22" i="1" s="1"/>
  <c r="B24" i="1"/>
  <c r="E23" i="1" s="1"/>
  <c r="B25" i="1"/>
  <c r="E24" i="1" s="1"/>
  <c r="B26" i="1"/>
  <c r="E25" i="1" s="1"/>
  <c r="B27" i="1"/>
  <c r="E26" i="1" s="1"/>
  <c r="B28" i="1"/>
  <c r="E27" i="1" s="1"/>
  <c r="B29" i="1"/>
  <c r="E28" i="1" s="1"/>
  <c r="B30" i="1"/>
  <c r="E29" i="1" s="1"/>
  <c r="B31" i="1"/>
  <c r="E30" i="1" s="1"/>
  <c r="B32" i="1"/>
  <c r="E31" i="1" s="1"/>
  <c r="B33" i="1"/>
  <c r="E32" i="1" s="1"/>
  <c r="B34" i="1"/>
  <c r="E33" i="1" s="1"/>
  <c r="B35" i="1"/>
  <c r="E34" i="1" s="1"/>
  <c r="B36" i="1"/>
  <c r="E35" i="1" s="1"/>
  <c r="B37" i="1"/>
  <c r="E36" i="1" s="1"/>
  <c r="B38" i="1"/>
  <c r="E37" i="1" s="1"/>
  <c r="B39" i="1"/>
  <c r="E38" i="1" s="1"/>
  <c r="B3" i="1"/>
  <c r="B4" i="1"/>
  <c r="E8" i="1" l="1"/>
  <c r="E43" i="1" s="1"/>
  <c r="E12" i="1"/>
  <c r="E16" i="1"/>
  <c r="N20" i="1"/>
  <c r="N16" i="1"/>
  <c r="N12" i="1"/>
  <c r="N8" i="1"/>
  <c r="N4" i="1"/>
  <c r="O21" i="1"/>
  <c r="O17" i="1"/>
  <c r="O13" i="1"/>
  <c r="O9" i="1"/>
  <c r="O5" i="1"/>
  <c r="N23" i="1"/>
  <c r="N19" i="1"/>
  <c r="N15" i="1"/>
  <c r="N11" i="1"/>
  <c r="N7" i="1"/>
  <c r="N22" i="1"/>
  <c r="N18" i="1"/>
  <c r="N14" i="1"/>
  <c r="N10" i="1"/>
  <c r="N6" i="1"/>
  <c r="F43" i="1"/>
  <c r="E42" i="1"/>
  <c r="N25" i="1" l="1"/>
</calcChain>
</file>

<file path=xl/sharedStrings.xml><?xml version="1.0" encoding="utf-8"?>
<sst xmlns="http://schemas.openxmlformats.org/spreadsheetml/2006/main" count="22" uniqueCount="12">
  <si>
    <t>x</t>
  </si>
  <si>
    <t>1/2 turns</t>
  </si>
  <si>
    <t>resistance</t>
  </si>
  <si>
    <t>position (mm)</t>
  </si>
  <si>
    <t>ohm/mm</t>
  </si>
  <si>
    <t>ohm/turn</t>
  </si>
  <si>
    <t xml:space="preserve">z </t>
  </si>
  <si>
    <t>(tgt A)</t>
  </si>
  <si>
    <t>(tgt C)</t>
  </si>
  <si>
    <t>(tgt B)</t>
  </si>
  <si>
    <t>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</si>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</sst>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Resistance</a:t>
            </a:r>
            <a:r>
              <a:rPr lang="en-US" baseline="0"/>
              <a:t> vs Z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5608048993875812E-2"/>
                  <c:y val="0.180138888888888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Sheet1!$G$3:$G$23</c:f>
              <c:numCache>
                <c:formatCode>General</c:formatCode>
                <c:ptCount val="21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</c:numCache>
            </c:numRef>
          </c:xVal>
          <c:yVal>
            <c:numRef>
              <c:f>Sheet1!$K$3:$K$23</c:f>
              <c:numCache>
                <c:formatCode>General</c:formatCode>
                <c:ptCount val="21"/>
                <c:pt idx="0">
                  <c:v>8.3936666666666664</c:v>
                </c:pt>
                <c:pt idx="1">
                  <c:v>8.2850000000000001</c:v>
                </c:pt>
                <c:pt idx="2">
                  <c:v>8.1340000000000003</c:v>
                </c:pt>
                <c:pt idx="3">
                  <c:v>8.0060000000000002</c:v>
                </c:pt>
                <c:pt idx="4">
                  <c:v>7.8609999999999998</c:v>
                </c:pt>
                <c:pt idx="5">
                  <c:v>7.7350000000000003</c:v>
                </c:pt>
                <c:pt idx="6">
                  <c:v>7.6033333333333344</c:v>
                </c:pt>
                <c:pt idx="7">
                  <c:v>7.4690000000000003</c:v>
                </c:pt>
                <c:pt idx="8">
                  <c:v>7.3419999999999996</c:v>
                </c:pt>
                <c:pt idx="9">
                  <c:v>7.2069999999999999</c:v>
                </c:pt>
                <c:pt idx="10">
                  <c:v>7.0710000000000006</c:v>
                </c:pt>
                <c:pt idx="11">
                  <c:v>6.9480000000000004</c:v>
                </c:pt>
                <c:pt idx="12">
                  <c:v>6.8150000000000004</c:v>
                </c:pt>
                <c:pt idx="13">
                  <c:v>6.6870000000000003</c:v>
                </c:pt>
                <c:pt idx="14">
                  <c:v>6.5609999999999999</c:v>
                </c:pt>
                <c:pt idx="15">
                  <c:v>6.43</c:v>
                </c:pt>
                <c:pt idx="16">
                  <c:v>6.2993333333333332</c:v>
                </c:pt>
                <c:pt idx="17">
                  <c:v>6.1669999999999998</c:v>
                </c:pt>
                <c:pt idx="18">
                  <c:v>6.0393333333333326</c:v>
                </c:pt>
                <c:pt idx="19">
                  <c:v>5.92</c:v>
                </c:pt>
                <c:pt idx="20">
                  <c:v>5.8316666666666661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29552"/>
        <c:axId val="464528768"/>
      </c:scatterChart>
      <c:valAx>
        <c:axId val="464529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528768"/>
        <c:crosses val="autoZero"/>
        <c:crossBetween val="midCat"/>
      </c:valAx>
      <c:valAx>
        <c:axId val="46452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529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Resistance vs X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1542213473315836E-2"/>
                  <c:y val="-0.454841061533974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Sheet1!$B$4:$B$39</c:f>
              <c:numCache>
                <c:formatCode>0.00</c:formatCode>
                <c:ptCount val="36"/>
                <c:pt idx="0">
                  <c:v>1.27</c:v>
                </c:pt>
                <c:pt idx="1">
                  <c:v>2.54</c:v>
                </c:pt>
                <c:pt idx="2">
                  <c:v>3.81</c:v>
                </c:pt>
                <c:pt idx="3">
                  <c:v>5.08</c:v>
                </c:pt>
                <c:pt idx="4">
                  <c:v>6.35</c:v>
                </c:pt>
                <c:pt idx="5">
                  <c:v>7.62</c:v>
                </c:pt>
                <c:pt idx="6">
                  <c:v>8.89</c:v>
                </c:pt>
                <c:pt idx="7">
                  <c:v>10.16</c:v>
                </c:pt>
                <c:pt idx="8">
                  <c:v>11.43</c:v>
                </c:pt>
                <c:pt idx="9">
                  <c:v>12.7</c:v>
                </c:pt>
                <c:pt idx="10">
                  <c:v>13.97</c:v>
                </c:pt>
                <c:pt idx="11">
                  <c:v>15.24</c:v>
                </c:pt>
                <c:pt idx="12">
                  <c:v>16.510000000000002</c:v>
                </c:pt>
                <c:pt idx="13">
                  <c:v>17.78</c:v>
                </c:pt>
                <c:pt idx="14">
                  <c:v>19.05</c:v>
                </c:pt>
                <c:pt idx="15">
                  <c:v>20.32</c:v>
                </c:pt>
                <c:pt idx="16">
                  <c:v>30.48</c:v>
                </c:pt>
                <c:pt idx="17">
                  <c:v>40.64</c:v>
                </c:pt>
                <c:pt idx="18">
                  <c:v>50.8</c:v>
                </c:pt>
                <c:pt idx="19">
                  <c:v>60.96</c:v>
                </c:pt>
                <c:pt idx="20">
                  <c:v>71.12</c:v>
                </c:pt>
                <c:pt idx="21">
                  <c:v>81.28</c:v>
                </c:pt>
                <c:pt idx="22">
                  <c:v>91.44</c:v>
                </c:pt>
                <c:pt idx="23">
                  <c:v>101.6</c:v>
                </c:pt>
                <c:pt idx="24">
                  <c:v>111.76</c:v>
                </c:pt>
                <c:pt idx="25">
                  <c:v>121.92</c:v>
                </c:pt>
                <c:pt idx="26">
                  <c:v>132.08000000000001</c:v>
                </c:pt>
                <c:pt idx="27">
                  <c:v>142.24</c:v>
                </c:pt>
                <c:pt idx="28">
                  <c:v>152.4</c:v>
                </c:pt>
                <c:pt idx="29">
                  <c:v>162.56</c:v>
                </c:pt>
                <c:pt idx="30">
                  <c:v>172.72</c:v>
                </c:pt>
                <c:pt idx="31">
                  <c:v>182.88</c:v>
                </c:pt>
                <c:pt idx="32">
                  <c:v>193.04</c:v>
                </c:pt>
                <c:pt idx="33">
                  <c:v>201.93</c:v>
                </c:pt>
                <c:pt idx="34">
                  <c:v>189.23</c:v>
                </c:pt>
                <c:pt idx="35">
                  <c:v>190.5</c:v>
                </c:pt>
              </c:numCache>
            </c:numRef>
          </c:xVal>
          <c:yVal>
            <c:numRef>
              <c:f>Sheet1!$C$4:$C$39</c:f>
              <c:numCache>
                <c:formatCode>General</c:formatCode>
                <c:ptCount val="36"/>
                <c:pt idx="0">
                  <c:v>2.2063000000000001</c:v>
                </c:pt>
                <c:pt idx="1">
                  <c:v>2.1960999999999999</c:v>
                </c:pt>
                <c:pt idx="2">
                  <c:v>2.1833999999999998</c:v>
                </c:pt>
                <c:pt idx="3">
                  <c:v>2.1722000000000001</c:v>
                </c:pt>
                <c:pt idx="4">
                  <c:v>2.1597</c:v>
                </c:pt>
                <c:pt idx="5">
                  <c:v>2.1478999999999999</c:v>
                </c:pt>
                <c:pt idx="6">
                  <c:v>2.1355</c:v>
                </c:pt>
                <c:pt idx="7">
                  <c:v>2.1227999999999998</c:v>
                </c:pt>
                <c:pt idx="8">
                  <c:v>2.1099000000000001</c:v>
                </c:pt>
                <c:pt idx="9">
                  <c:v>2.0977999999999999</c:v>
                </c:pt>
                <c:pt idx="10">
                  <c:v>2.0849000000000002</c:v>
                </c:pt>
                <c:pt idx="11">
                  <c:v>2.0729000000000002</c:v>
                </c:pt>
                <c:pt idx="12">
                  <c:v>2.0602999999999998</c:v>
                </c:pt>
                <c:pt idx="13">
                  <c:v>2.0470000000000002</c:v>
                </c:pt>
                <c:pt idx="14">
                  <c:v>2.0358999999999998</c:v>
                </c:pt>
                <c:pt idx="15">
                  <c:v>2.0257000000000001</c:v>
                </c:pt>
                <c:pt idx="16">
                  <c:v>1.9231</c:v>
                </c:pt>
                <c:pt idx="17">
                  <c:v>1.825</c:v>
                </c:pt>
                <c:pt idx="18">
                  <c:v>1.7232000000000001</c:v>
                </c:pt>
                <c:pt idx="19">
                  <c:v>1.6243000000000001</c:v>
                </c:pt>
                <c:pt idx="20">
                  <c:v>1.5246999999999999</c:v>
                </c:pt>
                <c:pt idx="21">
                  <c:v>1.4276</c:v>
                </c:pt>
                <c:pt idx="22">
                  <c:v>1.3269</c:v>
                </c:pt>
                <c:pt idx="23">
                  <c:v>1.2253000000000001</c:v>
                </c:pt>
                <c:pt idx="24">
                  <c:v>1.1284000000000001</c:v>
                </c:pt>
                <c:pt idx="25">
                  <c:v>1.0288999999999999</c:v>
                </c:pt>
                <c:pt idx="26">
                  <c:v>0.92989999999999995</c:v>
                </c:pt>
                <c:pt idx="27">
                  <c:v>0.82940000000000003</c:v>
                </c:pt>
                <c:pt idx="28">
                  <c:v>0.73150000000000004</c:v>
                </c:pt>
                <c:pt idx="29">
                  <c:v>0.63229999999999997</c:v>
                </c:pt>
                <c:pt idx="30">
                  <c:v>0.53339999999999999</c:v>
                </c:pt>
                <c:pt idx="31">
                  <c:v>0.43490000000000001</c:v>
                </c:pt>
                <c:pt idx="32">
                  <c:v>0.33789999999999998</c:v>
                </c:pt>
                <c:pt idx="33">
                  <c:v>0.26319999999999999</c:v>
                </c:pt>
                <c:pt idx="34">
                  <c:v>0.37380000000000002</c:v>
                </c:pt>
                <c:pt idx="35">
                  <c:v>0.36049999999999999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521104"/>
        <c:axId val="527520712"/>
      </c:scatterChart>
      <c:valAx>
        <c:axId val="527521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520712"/>
        <c:crosses val="autoZero"/>
        <c:crossBetween val="midCat"/>
      </c:valAx>
      <c:valAx>
        <c:axId val="527520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521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151280</xdr:colOff>
      <xdr:row>26</xdr:row>
      <xdr:rowOff>57148</xdr:rowOff>
    </xdr:from>
    <xdr:to>
      <xdr:col>12</xdr:col>
      <xdr:colOff>588309</xdr:colOff>
      <xdr:row>40</xdr:row>
      <xdr:rowOff>133348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156882</xdr:colOff>
      <xdr:row>40</xdr:row>
      <xdr:rowOff>158002</xdr:rowOff>
    </xdr:from>
    <xdr:to>
      <xdr:col>12</xdr:col>
      <xdr:colOff>593911</xdr:colOff>
      <xdr:row>55</xdr:row>
      <xdr:rowOff>43702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topLeftCell="A16" zoomScale="85" zoomScaleNormal="85" workbookViewId="0">
      <selection activeCell="N29" sqref="N29"/>
    </sheetView>
  </sheetViews>
  <sheetFormatPr defaultRowHeight="15" x14ac:dyDescent="0.25"/>
  <cols>
    <col min="2" max="2" width="13.7109375" style="1" bestFit="1" customWidth="1"/>
    <col min="3" max="3" width="10" customWidth="1"/>
    <col min="5" max="5" width="14.42578125" bestFit="1" customWidth="1"/>
    <col min="6" max="6" width="14.7109375" bestFit="1" customWidth="1"/>
    <col min="7" max="7" width="8.85546875" bestFit="1" customWidth="1"/>
    <col min="8" max="10" width="10" bestFit="1" customWidth="1"/>
    <col min="11" max="11" width="13.7109375" bestFit="1" customWidth="1"/>
    <col min="13" max="13" width="13.7109375" bestFit="1" customWidth="1"/>
  </cols>
  <sheetData>
    <row r="1" spans="1:15" x14ac:dyDescent="0.25">
      <c r="A1" t="s">
        <v>0</v>
      </c>
      <c r="G1" t="s">
        <v>6</v>
      </c>
      <c r="H1" t="s">
        <v>7</v>
      </c>
      <c r="I1" s="1" t="s">
        <v>9</v>
      </c>
      <c r="J1" t="s">
        <v>8</v>
      </c>
      <c r="K1" t="s">
        <v>10</v>
      </c>
    </row>
    <row r="2" spans="1:15" x14ac:dyDescent="0.25">
      <c r="A2" t="s">
        <v>1</v>
      </c>
      <c r="B2" s="1" t="s">
        <v>3</v>
      </c>
      <c r="C2" t="s">
        <v>2</v>
      </c>
      <c r="E2" t="s">
        <v>4</v>
      </c>
      <c r="F2" t="s">
        <v>5</v>
      </c>
      <c r="G2" t="s">
        <v>1</v>
      </c>
      <c r="H2" t="s">
        <v>2</v>
      </c>
      <c r="I2" t="s">
        <v>2</v>
      </c>
      <c r="J2" t="s">
        <v>2</v>
      </c>
      <c r="M2" s="1" t="s">
        <v>3</v>
      </c>
      <c r="N2" t="s">
        <v>4</v>
      </c>
      <c r="O2" t="s">
        <v>5</v>
      </c>
    </row>
    <row r="3" spans="1:15" x14ac:dyDescent="0.25">
      <c r="A3">
        <v>0</v>
      </c>
      <c r="B3" s="1">
        <f>A3*2.54/2</f>
        <v>0</v>
      </c>
      <c r="G3">
        <v>20</v>
      </c>
      <c r="H3">
        <v>8.3800000000000008</v>
      </c>
      <c r="I3">
        <v>8.3940000000000001</v>
      </c>
      <c r="J3">
        <v>8.407</v>
      </c>
      <c r="K3">
        <f>AVERAGE(H3:J3)</f>
        <v>8.3936666666666664</v>
      </c>
      <c r="L3">
        <f>STDEV(H3:J3)</f>
        <v>1.3503086067019016E-2</v>
      </c>
      <c r="M3">
        <f>G3</f>
        <v>20</v>
      </c>
      <c r="N3">
        <f>(K3-K4)/(M4-M3)</f>
        <v>-0.10866666666666625</v>
      </c>
      <c r="O3">
        <f>(K3-K4)/(G4-G3)</f>
        <v>-0.10866666666666625</v>
      </c>
    </row>
    <row r="4" spans="1:15" x14ac:dyDescent="0.25">
      <c r="A4">
        <v>1</v>
      </c>
      <c r="B4" s="1">
        <f>A4*2.54/2</f>
        <v>1.27</v>
      </c>
      <c r="C4">
        <v>2.2063000000000001</v>
      </c>
      <c r="E4" s="2">
        <f>(C5-C4)/(B5-B4)*1000</f>
        <v>-8.0314960629922911</v>
      </c>
      <c r="F4" s="2">
        <f>(C5-C4)/(A5-A4)*1000</f>
        <v>-10.200000000000209</v>
      </c>
      <c r="G4">
        <v>19</v>
      </c>
      <c r="I4">
        <v>8.2850000000000001</v>
      </c>
      <c r="K4">
        <f t="shared" ref="K4:K23" si="0">AVERAGE(H4:J4)</f>
        <v>8.2850000000000001</v>
      </c>
      <c r="L4" t="e">
        <f t="shared" ref="L4:L23" si="1">STDEV(H4:J4)</f>
        <v>#DIV/0!</v>
      </c>
      <c r="M4">
        <f t="shared" ref="M4:M23" si="2">G4</f>
        <v>19</v>
      </c>
      <c r="N4">
        <f t="shared" ref="N4:N23" si="3">(K4-K5)/(M5-M4)</f>
        <v>-0.1509999999999998</v>
      </c>
      <c r="O4">
        <f t="shared" ref="O4:O23" si="4">(K4-K5)/(G5-G4)</f>
        <v>-0.1509999999999998</v>
      </c>
    </row>
    <row r="5" spans="1:15" x14ac:dyDescent="0.25">
      <c r="A5">
        <v>2</v>
      </c>
      <c r="B5" s="1">
        <f>A5*2.54/2</f>
        <v>2.54</v>
      </c>
      <c r="C5">
        <v>2.1960999999999999</v>
      </c>
      <c r="E5" s="2">
        <f>(C6-C5)/(B6-B5)*1000</f>
        <v>-10.000000000000121</v>
      </c>
      <c r="F5" s="2">
        <f>(C6-C5)/(A6-A5)*1000</f>
        <v>-12.700000000000156</v>
      </c>
      <c r="G5">
        <v>18</v>
      </c>
      <c r="I5">
        <v>8.1340000000000003</v>
      </c>
      <c r="K5">
        <f t="shared" si="0"/>
        <v>8.1340000000000003</v>
      </c>
      <c r="L5" t="e">
        <f t="shared" si="1"/>
        <v>#DIV/0!</v>
      </c>
      <c r="M5">
        <f t="shared" si="2"/>
        <v>18</v>
      </c>
      <c r="N5">
        <f t="shared" si="3"/>
        <v>-0.12800000000000011</v>
      </c>
      <c r="O5">
        <f t="shared" si="4"/>
        <v>-0.12800000000000011</v>
      </c>
    </row>
    <row r="6" spans="1:15" x14ac:dyDescent="0.25">
      <c r="A6">
        <v>3</v>
      </c>
      <c r="B6" s="1">
        <f>A6*2.54/2</f>
        <v>3.81</v>
      </c>
      <c r="C6">
        <v>2.1833999999999998</v>
      </c>
      <c r="E6" s="2">
        <f>(C7-C6)/(B7-B6)*1000</f>
        <v>-8.8188976377950041</v>
      </c>
      <c r="F6" s="2">
        <f>(C7-C6)/(A7-A6)*1000</f>
        <v>-11.199999999999655</v>
      </c>
      <c r="G6">
        <v>17</v>
      </c>
      <c r="I6">
        <v>8.0060000000000002</v>
      </c>
      <c r="K6">
        <f t="shared" si="0"/>
        <v>8.0060000000000002</v>
      </c>
      <c r="L6" t="e">
        <f t="shared" si="1"/>
        <v>#DIV/0!</v>
      </c>
      <c r="M6">
        <f t="shared" si="2"/>
        <v>17</v>
      </c>
      <c r="N6">
        <f t="shared" si="3"/>
        <v>-0.14500000000000046</v>
      </c>
      <c r="O6">
        <f t="shared" si="4"/>
        <v>-0.14500000000000046</v>
      </c>
    </row>
    <row r="7" spans="1:15" x14ac:dyDescent="0.25">
      <c r="A7">
        <v>4</v>
      </c>
      <c r="B7" s="1">
        <f>A7*2.54/2</f>
        <v>5.08</v>
      </c>
      <c r="C7">
        <v>2.1722000000000001</v>
      </c>
      <c r="E7" s="2">
        <f>(C8-C7)/(B8-B7)*1000</f>
        <v>-9.8425196850395142</v>
      </c>
      <c r="F7" s="2">
        <f>(C8-C7)/(A8-A7)*1000</f>
        <v>-12.500000000000178</v>
      </c>
      <c r="G7">
        <v>16</v>
      </c>
      <c r="I7">
        <v>7.8609999999999998</v>
      </c>
      <c r="K7">
        <f t="shared" si="0"/>
        <v>7.8609999999999998</v>
      </c>
      <c r="L7" t="e">
        <f t="shared" si="1"/>
        <v>#DIV/0!</v>
      </c>
      <c r="M7">
        <f t="shared" si="2"/>
        <v>16</v>
      </c>
      <c r="N7">
        <f t="shared" si="3"/>
        <v>-0.12599999999999945</v>
      </c>
      <c r="O7">
        <f t="shared" si="4"/>
        <v>-0.12599999999999945</v>
      </c>
    </row>
    <row r="8" spans="1:15" x14ac:dyDescent="0.25">
      <c r="A8">
        <v>5</v>
      </c>
      <c r="B8" s="1">
        <f>A8*2.54/2</f>
        <v>6.35</v>
      </c>
      <c r="C8">
        <v>2.1597</v>
      </c>
      <c r="E8" s="2">
        <f>(C9-C8)/(B9-B8)*1000</f>
        <v>-9.2913385826771879</v>
      </c>
      <c r="F8" s="2">
        <f>(C9-C8)/(A9-A8)*1000</f>
        <v>-11.800000000000033</v>
      </c>
      <c r="G8">
        <v>15</v>
      </c>
      <c r="I8">
        <v>7.7350000000000003</v>
      </c>
      <c r="K8">
        <f t="shared" si="0"/>
        <v>7.7350000000000003</v>
      </c>
      <c r="L8" t="e">
        <f t="shared" si="1"/>
        <v>#DIV/0!</v>
      </c>
      <c r="M8">
        <f t="shared" si="2"/>
        <v>15</v>
      </c>
      <c r="N8">
        <f t="shared" si="3"/>
        <v>-0.13166666666666593</v>
      </c>
      <c r="O8">
        <f t="shared" si="4"/>
        <v>-0.13166666666666593</v>
      </c>
    </row>
    <row r="9" spans="1:15" x14ac:dyDescent="0.25">
      <c r="A9">
        <v>6</v>
      </c>
      <c r="B9" s="1">
        <f>A9*2.54/2</f>
        <v>7.62</v>
      </c>
      <c r="C9">
        <v>2.1478999999999999</v>
      </c>
      <c r="E9" s="2">
        <f>(C10-C9)/(B10-B9)*1000</f>
        <v>-9.7637795275590236</v>
      </c>
      <c r="F9" s="2">
        <f>(C10-C9)/(A10-A9)*1000</f>
        <v>-12.399999999999967</v>
      </c>
      <c r="G9">
        <v>14</v>
      </c>
      <c r="H9">
        <v>7.6139999999999999</v>
      </c>
      <c r="I9">
        <v>7.6050000000000004</v>
      </c>
      <c r="J9">
        <v>7.5910000000000002</v>
      </c>
      <c r="K9">
        <f t="shared" si="0"/>
        <v>7.6033333333333344</v>
      </c>
      <c r="L9">
        <f t="shared" si="1"/>
        <v>1.1590225767142345E-2</v>
      </c>
      <c r="M9">
        <f t="shared" si="2"/>
        <v>14</v>
      </c>
      <c r="N9">
        <f t="shared" si="3"/>
        <v>-0.13433333333333408</v>
      </c>
      <c r="O9">
        <f t="shared" si="4"/>
        <v>-0.13433333333333408</v>
      </c>
    </row>
    <row r="10" spans="1:15" x14ac:dyDescent="0.25">
      <c r="A10">
        <v>7</v>
      </c>
      <c r="B10" s="1">
        <f>A10*2.54/2</f>
        <v>8.89</v>
      </c>
      <c r="C10">
        <v>2.1355</v>
      </c>
      <c r="E10" s="2">
        <f>(C11-C10)/(B11-B10)*1000</f>
        <v>-10.000000000000124</v>
      </c>
      <c r="F10" s="2">
        <f>(C11-C10)/(A11-A10)*1000</f>
        <v>-12.700000000000156</v>
      </c>
      <c r="G10">
        <v>13</v>
      </c>
      <c r="I10">
        <v>7.4690000000000003</v>
      </c>
      <c r="K10">
        <f t="shared" si="0"/>
        <v>7.4690000000000003</v>
      </c>
      <c r="L10" t="e">
        <f t="shared" si="1"/>
        <v>#DIV/0!</v>
      </c>
      <c r="M10">
        <f t="shared" si="2"/>
        <v>13</v>
      </c>
      <c r="N10">
        <f t="shared" si="3"/>
        <v>-0.12700000000000067</v>
      </c>
      <c r="O10">
        <f t="shared" si="4"/>
        <v>-0.12700000000000067</v>
      </c>
    </row>
    <row r="11" spans="1:15" x14ac:dyDescent="0.25">
      <c r="A11">
        <v>8</v>
      </c>
      <c r="B11" s="1">
        <f>A11*2.54/2</f>
        <v>10.16</v>
      </c>
      <c r="C11">
        <v>2.1227999999999998</v>
      </c>
      <c r="E11" s="2">
        <f>(C12-C11)/(B12-B11)*1000</f>
        <v>-10.15748031496039</v>
      </c>
      <c r="F11" s="2">
        <f>(C12-C11)/(A12-A11)*1000</f>
        <v>-12.899999999999689</v>
      </c>
      <c r="G11">
        <v>12</v>
      </c>
      <c r="I11">
        <v>7.3419999999999996</v>
      </c>
      <c r="K11">
        <f t="shared" si="0"/>
        <v>7.3419999999999996</v>
      </c>
      <c r="L11" t="e">
        <f t="shared" si="1"/>
        <v>#DIV/0!</v>
      </c>
      <c r="M11">
        <f t="shared" si="2"/>
        <v>12</v>
      </c>
      <c r="N11">
        <f t="shared" si="3"/>
        <v>-0.13499999999999979</v>
      </c>
      <c r="O11">
        <f t="shared" si="4"/>
        <v>-0.13499999999999979</v>
      </c>
    </row>
    <row r="12" spans="1:15" x14ac:dyDescent="0.25">
      <c r="A12">
        <v>9</v>
      </c>
      <c r="B12" s="1">
        <f>A12*2.54/2</f>
        <v>11.43</v>
      </c>
      <c r="C12">
        <v>2.1099000000000001</v>
      </c>
      <c r="E12" s="2">
        <f>(C13-C12)/(B13-B12)*1000</f>
        <v>-9.5275590551182887</v>
      </c>
      <c r="F12" s="2">
        <f>(C13-C12)/(A13-A12)*1000</f>
        <v>-12.100000000000222</v>
      </c>
      <c r="G12">
        <v>11</v>
      </c>
      <c r="I12">
        <v>7.2069999999999999</v>
      </c>
      <c r="K12">
        <f t="shared" si="0"/>
        <v>7.2069999999999999</v>
      </c>
      <c r="L12" t="e">
        <f t="shared" si="1"/>
        <v>#DIV/0!</v>
      </c>
      <c r="M12">
        <f t="shared" si="2"/>
        <v>11</v>
      </c>
      <c r="N12">
        <f t="shared" si="3"/>
        <v>-0.13599999999999923</v>
      </c>
      <c r="O12">
        <f t="shared" si="4"/>
        <v>-0.13599999999999923</v>
      </c>
    </row>
    <row r="13" spans="1:15" x14ac:dyDescent="0.25">
      <c r="A13">
        <v>10</v>
      </c>
      <c r="B13" s="1">
        <f>A13*2.54/2</f>
        <v>12.7</v>
      </c>
      <c r="C13">
        <v>2.0977999999999999</v>
      </c>
      <c r="E13" s="2">
        <f>(C14-C13)/(B14-B13)*1000</f>
        <v>-10.157480314960376</v>
      </c>
      <c r="F13" s="2">
        <f>(C14-C13)/(A14-A13)*1000</f>
        <v>-12.899999999999689</v>
      </c>
      <c r="G13">
        <v>10</v>
      </c>
      <c r="H13">
        <v>7.08</v>
      </c>
      <c r="I13">
        <v>7.0709999999999997</v>
      </c>
      <c r="J13">
        <v>7.0620000000000003</v>
      </c>
      <c r="K13">
        <f t="shared" si="0"/>
        <v>7.0710000000000006</v>
      </c>
      <c r="L13">
        <f t="shared" si="1"/>
        <v>8.999999999999897E-3</v>
      </c>
      <c r="M13">
        <f t="shared" si="2"/>
        <v>10</v>
      </c>
      <c r="N13">
        <f t="shared" si="3"/>
        <v>-0.12300000000000022</v>
      </c>
      <c r="O13">
        <f t="shared" si="4"/>
        <v>-0.12300000000000022</v>
      </c>
    </row>
    <row r="14" spans="1:15" x14ac:dyDescent="0.25">
      <c r="A14">
        <v>11</v>
      </c>
      <c r="B14" s="1">
        <f>A14*2.54/2</f>
        <v>13.97</v>
      </c>
      <c r="C14">
        <v>2.0849000000000002</v>
      </c>
      <c r="E14" s="2">
        <f>(C15-C14)/(B15-B14)*1000</f>
        <v>-9.4488188976378069</v>
      </c>
      <c r="F14" s="2">
        <f>(C15-C14)/(A15-A14)*1000</f>
        <v>-12.000000000000011</v>
      </c>
      <c r="G14">
        <v>9</v>
      </c>
      <c r="I14">
        <v>6.9480000000000004</v>
      </c>
      <c r="K14">
        <f t="shared" si="0"/>
        <v>6.9480000000000004</v>
      </c>
      <c r="L14" t="e">
        <f t="shared" si="1"/>
        <v>#DIV/0!</v>
      </c>
      <c r="M14">
        <f t="shared" si="2"/>
        <v>9</v>
      </c>
      <c r="N14">
        <f t="shared" si="3"/>
        <v>-0.13300000000000001</v>
      </c>
      <c r="O14">
        <f t="shared" si="4"/>
        <v>-0.13300000000000001</v>
      </c>
    </row>
    <row r="15" spans="1:15" x14ac:dyDescent="0.25">
      <c r="A15">
        <v>12</v>
      </c>
      <c r="B15" s="1">
        <f>A15*2.54/2</f>
        <v>15.24</v>
      </c>
      <c r="C15">
        <v>2.0729000000000002</v>
      </c>
      <c r="E15" s="2">
        <f>(C16-C15)/(B16-B15)*1000</f>
        <v>-9.9212598425199801</v>
      </c>
      <c r="F15" s="2">
        <f>(C16-C15)/(A16-A15)*1000</f>
        <v>-12.600000000000389</v>
      </c>
      <c r="G15">
        <v>8</v>
      </c>
      <c r="I15">
        <v>6.8150000000000004</v>
      </c>
      <c r="K15">
        <f t="shared" si="0"/>
        <v>6.8150000000000004</v>
      </c>
      <c r="L15" t="e">
        <f t="shared" si="1"/>
        <v>#DIV/0!</v>
      </c>
      <c r="M15">
        <f t="shared" si="2"/>
        <v>8</v>
      </c>
      <c r="N15">
        <f t="shared" si="3"/>
        <v>-0.12800000000000011</v>
      </c>
      <c r="O15">
        <f t="shared" si="4"/>
        <v>-0.12800000000000011</v>
      </c>
    </row>
    <row r="16" spans="1:15" x14ac:dyDescent="0.25">
      <c r="A16">
        <v>13</v>
      </c>
      <c r="B16" s="1">
        <f>A16*2.54/2</f>
        <v>16.510000000000002</v>
      </c>
      <c r="C16">
        <v>2.0602999999999998</v>
      </c>
      <c r="E16" s="2">
        <f>(C17-C16)/(B17-B16)*1000</f>
        <v>-10.472440944881614</v>
      </c>
      <c r="F16" s="2">
        <f>(C17-C16)/(A17-A16)*1000</f>
        <v>-13.299999999999645</v>
      </c>
      <c r="G16">
        <v>7</v>
      </c>
      <c r="I16">
        <v>6.6870000000000003</v>
      </c>
      <c r="K16">
        <f t="shared" si="0"/>
        <v>6.6870000000000003</v>
      </c>
      <c r="L16" t="e">
        <f t="shared" si="1"/>
        <v>#DIV/0!</v>
      </c>
      <c r="M16">
        <f t="shared" si="2"/>
        <v>7</v>
      </c>
      <c r="N16">
        <f t="shared" si="3"/>
        <v>-0.12600000000000033</v>
      </c>
      <c r="O16">
        <f t="shared" si="4"/>
        <v>-0.12600000000000033</v>
      </c>
    </row>
    <row r="17" spans="1:15" x14ac:dyDescent="0.25">
      <c r="A17">
        <v>14</v>
      </c>
      <c r="B17" s="1">
        <f>A17*2.54/2</f>
        <v>17.78</v>
      </c>
      <c r="C17">
        <v>2.0470000000000002</v>
      </c>
      <c r="E17" s="2">
        <f>(C18-C17)/(B18-B17)*1000</f>
        <v>-8.7401574803152258</v>
      </c>
      <c r="F17" s="2">
        <f>(C18-C17)/(A18-A17)*1000</f>
        <v>-11.100000000000332</v>
      </c>
      <c r="G17">
        <v>6</v>
      </c>
      <c r="H17">
        <v>6.585</v>
      </c>
      <c r="I17">
        <v>6.5549999999999997</v>
      </c>
      <c r="J17">
        <v>6.5430000000000001</v>
      </c>
      <c r="K17">
        <f t="shared" si="0"/>
        <v>6.5609999999999999</v>
      </c>
      <c r="L17">
        <f t="shared" si="1"/>
        <v>2.1633307652783894E-2</v>
      </c>
      <c r="M17">
        <f t="shared" si="2"/>
        <v>6</v>
      </c>
      <c r="N17">
        <f t="shared" si="3"/>
        <v>-0.13100000000000023</v>
      </c>
      <c r="O17">
        <f t="shared" si="4"/>
        <v>-0.13100000000000023</v>
      </c>
    </row>
    <row r="18" spans="1:15" x14ac:dyDescent="0.25">
      <c r="A18">
        <v>15</v>
      </c>
      <c r="B18" s="1">
        <f>A18*2.54/2</f>
        <v>19.05</v>
      </c>
      <c r="C18">
        <v>2.0358999999999998</v>
      </c>
      <c r="E18" s="2">
        <f>(C19-C18)/(B19-B18)*1000</f>
        <v>-8.0314960629919447</v>
      </c>
      <c r="F18" s="2">
        <f>(C19-C18)/(A19-A18)*1000</f>
        <v>-10.199999999999765</v>
      </c>
      <c r="G18">
        <v>5</v>
      </c>
      <c r="I18">
        <v>6.43</v>
      </c>
      <c r="K18">
        <f t="shared" si="0"/>
        <v>6.43</v>
      </c>
      <c r="L18" t="e">
        <f t="shared" si="1"/>
        <v>#DIV/0!</v>
      </c>
      <c r="M18">
        <f t="shared" si="2"/>
        <v>5</v>
      </c>
      <c r="N18">
        <f t="shared" si="3"/>
        <v>-0.13066666666666649</v>
      </c>
      <c r="O18">
        <f t="shared" si="4"/>
        <v>-0.13066666666666649</v>
      </c>
    </row>
    <row r="19" spans="1:15" x14ac:dyDescent="0.25">
      <c r="A19">
        <v>16</v>
      </c>
      <c r="B19" s="1">
        <f>A19*2.54/2</f>
        <v>20.32</v>
      </c>
      <c r="C19">
        <v>2.0257000000000001</v>
      </c>
      <c r="E19" s="2">
        <f>(C20-C19)/(B20-B19)*1000</f>
        <v>-10.098425196850396</v>
      </c>
      <c r="F19" s="2">
        <f>(C20-C19)/(A20-A19)*1000</f>
        <v>-12.825000000000003</v>
      </c>
      <c r="G19">
        <v>4</v>
      </c>
      <c r="H19">
        <v>6.32</v>
      </c>
      <c r="I19">
        <v>6.2939999999999996</v>
      </c>
      <c r="J19">
        <v>6.2839999999999998</v>
      </c>
      <c r="K19">
        <f t="shared" si="0"/>
        <v>6.2993333333333332</v>
      </c>
      <c r="L19">
        <f t="shared" si="1"/>
        <v>1.8583146486355433E-2</v>
      </c>
      <c r="M19">
        <f t="shared" si="2"/>
        <v>4</v>
      </c>
      <c r="N19">
        <f t="shared" si="3"/>
        <v>-0.13233333333333341</v>
      </c>
      <c r="O19">
        <f t="shared" si="4"/>
        <v>-0.13233333333333341</v>
      </c>
    </row>
    <row r="20" spans="1:15" x14ac:dyDescent="0.25">
      <c r="A20">
        <v>24</v>
      </c>
      <c r="B20" s="1">
        <f>A20*2.54/2</f>
        <v>30.48</v>
      </c>
      <c r="C20">
        <v>1.9231</v>
      </c>
      <c r="E20" s="2">
        <f>(C21-C20)/(B21-B20)*1000</f>
        <v>-9.6555118110236293</v>
      </c>
      <c r="F20" s="2">
        <f>(C21-C20)/(A21-A20)*1000</f>
        <v>-12.26250000000001</v>
      </c>
      <c r="G20">
        <v>3</v>
      </c>
      <c r="I20">
        <v>6.1669999999999998</v>
      </c>
      <c r="K20">
        <f t="shared" si="0"/>
        <v>6.1669999999999998</v>
      </c>
      <c r="L20" t="e">
        <f t="shared" si="1"/>
        <v>#DIV/0!</v>
      </c>
      <c r="M20">
        <f t="shared" si="2"/>
        <v>3</v>
      </c>
      <c r="N20">
        <f t="shared" si="3"/>
        <v>-0.12766666666666726</v>
      </c>
      <c r="O20">
        <f t="shared" si="4"/>
        <v>-0.12766666666666726</v>
      </c>
    </row>
    <row r="21" spans="1:15" x14ac:dyDescent="0.25">
      <c r="A21">
        <v>32</v>
      </c>
      <c r="B21" s="1">
        <f>A21*2.54/2</f>
        <v>40.64</v>
      </c>
      <c r="C21">
        <v>1.825</v>
      </c>
      <c r="E21" s="2">
        <f>(C22-C21)/(B22-B21)*1000</f>
        <v>-10.019685039370072</v>
      </c>
      <c r="F21" s="2">
        <f>(C22-C21)/(A22-A21)*1000</f>
        <v>-12.724999999999987</v>
      </c>
      <c r="G21">
        <v>2</v>
      </c>
      <c r="H21">
        <v>6.06</v>
      </c>
      <c r="I21">
        <v>6.0289999999999999</v>
      </c>
      <c r="J21">
        <v>6.0289999999999999</v>
      </c>
      <c r="K21">
        <f t="shared" si="0"/>
        <v>6.0393333333333326</v>
      </c>
      <c r="L21">
        <f t="shared" si="1"/>
        <v>1.7897858344878222E-2</v>
      </c>
      <c r="M21">
        <f t="shared" si="2"/>
        <v>2</v>
      </c>
      <c r="N21">
        <f t="shared" si="3"/>
        <v>-0.11933333333333263</v>
      </c>
      <c r="O21">
        <f t="shared" si="4"/>
        <v>-0.11933333333333263</v>
      </c>
    </row>
    <row r="22" spans="1:15" x14ac:dyDescent="0.25">
      <c r="A22">
        <v>40</v>
      </c>
      <c r="B22" s="1">
        <f>A22*2.54/2</f>
        <v>50.8</v>
      </c>
      <c r="C22">
        <v>1.7232000000000001</v>
      </c>
      <c r="E22" s="2">
        <f>(C23-C22)/(B23-B22)*1000</f>
        <v>-9.7342519685039335</v>
      </c>
      <c r="F22" s="2">
        <f>(C23-C22)/(A23-A22)*1000</f>
        <v>-12.362499999999999</v>
      </c>
      <c r="G22">
        <v>1</v>
      </c>
      <c r="I22">
        <v>5.92</v>
      </c>
      <c r="K22">
        <f t="shared" si="0"/>
        <v>5.92</v>
      </c>
      <c r="L22" t="e">
        <f t="shared" si="1"/>
        <v>#DIV/0!</v>
      </c>
      <c r="M22">
        <f t="shared" si="2"/>
        <v>1</v>
      </c>
      <c r="N22">
        <f t="shared" si="3"/>
        <v>-8.8333333333333819E-2</v>
      </c>
      <c r="O22">
        <f t="shared" si="4"/>
        <v>-8.8333333333333819E-2</v>
      </c>
    </row>
    <row r="23" spans="1:15" x14ac:dyDescent="0.25">
      <c r="A23">
        <v>48</v>
      </c>
      <c r="B23" s="1">
        <f>A23*2.54/2</f>
        <v>60.96</v>
      </c>
      <c r="C23">
        <v>1.6243000000000001</v>
      </c>
      <c r="E23" s="2">
        <f>(C24-C23)/(B24-B23)*1000</f>
        <v>-9.8031496062992218</v>
      </c>
      <c r="F23" s="2">
        <f>(C24-C23)/(A24-A23)*1000</f>
        <v>-12.450000000000017</v>
      </c>
      <c r="G23">
        <v>0</v>
      </c>
      <c r="H23">
        <v>5.85</v>
      </c>
      <c r="I23">
        <v>5.827</v>
      </c>
      <c r="J23">
        <v>5.8179999999999996</v>
      </c>
      <c r="K23">
        <f t="shared" si="0"/>
        <v>5.8316666666666661</v>
      </c>
      <c r="L23">
        <f t="shared" si="1"/>
        <v>1.6502525059315386E-2</v>
      </c>
      <c r="M23">
        <f t="shared" si="2"/>
        <v>0</v>
      </c>
      <c r="N23" t="e">
        <f t="shared" si="3"/>
        <v>#DIV/0!</v>
      </c>
      <c r="O23" t="e">
        <f t="shared" si="4"/>
        <v>#DIV/0!</v>
      </c>
    </row>
    <row r="24" spans="1:15" x14ac:dyDescent="0.25">
      <c r="A24">
        <v>56</v>
      </c>
      <c r="B24" s="1">
        <f>A24*2.54/2</f>
        <v>71.12</v>
      </c>
      <c r="C24">
        <v>1.5246999999999999</v>
      </c>
      <c r="E24" s="2">
        <f>(C25-C24)/(B25-B24)*1000</f>
        <v>-9.5570866141732278</v>
      </c>
      <c r="F24" s="2">
        <f>(C25-C24)/(A25-A24)*1000</f>
        <v>-12.137499999999996</v>
      </c>
    </row>
    <row r="25" spans="1:15" x14ac:dyDescent="0.25">
      <c r="A25">
        <v>64</v>
      </c>
      <c r="B25" s="1">
        <f>A25*2.54/2</f>
        <v>81.28</v>
      </c>
      <c r="C25">
        <v>1.4276</v>
      </c>
      <c r="E25" s="2">
        <f>(C26-C25)/(B26-B25)*1000</f>
        <v>-9.9114173228346498</v>
      </c>
      <c r="F25" s="2">
        <f>(C26-C25)/(A26-A25)*1000</f>
        <v>-12.587500000000002</v>
      </c>
      <c r="M25" t="s">
        <v>10</v>
      </c>
      <c r="N25">
        <f>AVERAGE(N3:N22)</f>
        <v>-0.12810000000000002</v>
      </c>
      <c r="O25">
        <f>AVERAGE(O3:O22)</f>
        <v>-0.12810000000000002</v>
      </c>
    </row>
    <row r="26" spans="1:15" x14ac:dyDescent="0.25">
      <c r="A26">
        <v>72</v>
      </c>
      <c r="B26" s="1">
        <f>A26*2.54/2</f>
        <v>91.44</v>
      </c>
      <c r="C26">
        <v>1.3269</v>
      </c>
      <c r="E26" s="2">
        <f>(C27-C26)/(B27-B26)*1000</f>
        <v>-9.9999999999999947</v>
      </c>
      <c r="F26" s="2">
        <f>(C27-C26)/(A27-A26)*1000</f>
        <v>-12.699999999999989</v>
      </c>
      <c r="M26" t="s">
        <v>11</v>
      </c>
      <c r="N26">
        <f>STDEV(N3:N22)</f>
        <v>1.2774746652939258E-2</v>
      </c>
      <c r="O26">
        <f>STDEV(O3:O22)</f>
        <v>1.2774746652939258E-2</v>
      </c>
    </row>
    <row r="27" spans="1:15" x14ac:dyDescent="0.25">
      <c r="A27">
        <v>80</v>
      </c>
      <c r="B27" s="1">
        <f>A27*2.54/2</f>
        <v>101.6</v>
      </c>
      <c r="C27">
        <v>1.2253000000000001</v>
      </c>
      <c r="E27" s="2">
        <f>(C28-C27)/(B28-B27)*1000</f>
        <v>-9.5374015748031375</v>
      </c>
      <c r="F27" s="2">
        <f>(C28-C27)/(A28-A27)*1000</f>
        <v>-12.112499999999999</v>
      </c>
    </row>
    <row r="28" spans="1:15" x14ac:dyDescent="0.25">
      <c r="A28">
        <v>88</v>
      </c>
      <c r="B28" s="1">
        <f>A28*2.54/2</f>
        <v>111.76</v>
      </c>
      <c r="C28">
        <v>1.1284000000000001</v>
      </c>
      <c r="E28" s="2">
        <f>(C29-C28)/(B29-B28)*1000</f>
        <v>-9.79330708661419</v>
      </c>
      <c r="F28" s="2">
        <f>(C29-C28)/(A29-A28)*1000</f>
        <v>-12.437500000000018</v>
      </c>
    </row>
    <row r="29" spans="1:15" x14ac:dyDescent="0.25">
      <c r="A29">
        <v>96</v>
      </c>
      <c r="B29" s="1">
        <f>A29*2.54/2</f>
        <v>121.92</v>
      </c>
      <c r="C29">
        <v>1.0288999999999999</v>
      </c>
      <c r="E29" s="2">
        <f>(C30-C29)/(B30-B29)*1000</f>
        <v>-9.7440944881889635</v>
      </c>
      <c r="F29" s="2">
        <f>(C30-C29)/(A30-A29)*1000</f>
        <v>-12.374999999999996</v>
      </c>
    </row>
    <row r="30" spans="1:15" x14ac:dyDescent="0.25">
      <c r="A30">
        <v>104</v>
      </c>
      <c r="B30" s="1">
        <f>A30*2.54/2</f>
        <v>132.08000000000001</v>
      </c>
      <c r="C30">
        <v>0.92989999999999995</v>
      </c>
      <c r="E30" s="2">
        <f>(C31-C30)/(B31-B30)*1000</f>
        <v>-9.8917322834645631</v>
      </c>
      <c r="F30" s="2">
        <f>(C31-C30)/(A31-A30)*1000</f>
        <v>-12.562499999999991</v>
      </c>
    </row>
    <row r="31" spans="1:15" x14ac:dyDescent="0.25">
      <c r="A31">
        <v>112</v>
      </c>
      <c r="B31" s="1">
        <f>A31*2.54/2</f>
        <v>142.24</v>
      </c>
      <c r="C31">
        <v>0.82940000000000003</v>
      </c>
      <c r="E31" s="2">
        <f>(C32-C31)/(B32-B31)*1000</f>
        <v>-9.6358267716535444</v>
      </c>
      <c r="F31" s="2">
        <f>(C32-C31)/(A32-A31)*1000</f>
        <v>-12.237499999999999</v>
      </c>
    </row>
    <row r="32" spans="1:15" x14ac:dyDescent="0.25">
      <c r="A32">
        <v>120</v>
      </c>
      <c r="B32" s="1">
        <f>A32*2.54/2</f>
        <v>152.4</v>
      </c>
      <c r="C32">
        <v>0.73150000000000004</v>
      </c>
      <c r="E32" s="2">
        <f>(C33-C32)/(B33-B32)*1000</f>
        <v>-9.7637795275590644</v>
      </c>
      <c r="F32" s="2">
        <f>(C33-C32)/(A33-A32)*1000</f>
        <v>-12.400000000000007</v>
      </c>
    </row>
    <row r="33" spans="1:6" x14ac:dyDescent="0.25">
      <c r="A33">
        <v>128</v>
      </c>
      <c r="B33" s="1">
        <f>A33*2.54/2</f>
        <v>162.56</v>
      </c>
      <c r="C33">
        <v>0.63229999999999997</v>
      </c>
      <c r="E33" s="2">
        <f>(C34-C33)/(B34-B33)*1000</f>
        <v>-9.7342519685039388</v>
      </c>
      <c r="F33" s="2">
        <f>(C34-C33)/(A34-A33)*1000</f>
        <v>-12.362499999999999</v>
      </c>
    </row>
    <row r="34" spans="1:6" x14ac:dyDescent="0.25">
      <c r="A34">
        <v>136</v>
      </c>
      <c r="B34" s="1">
        <f>A34*2.54/2</f>
        <v>172.72</v>
      </c>
      <c r="C34">
        <v>0.53339999999999999</v>
      </c>
      <c r="E34" s="2">
        <f>(C35-C34)/(B35-B34)*1000</f>
        <v>-9.6948818897637814</v>
      </c>
      <c r="F34" s="2">
        <f>(C35-C34)/(A35-A34)*1000</f>
        <v>-12.312499999999996</v>
      </c>
    </row>
    <row r="35" spans="1:6" x14ac:dyDescent="0.25">
      <c r="A35">
        <v>144</v>
      </c>
      <c r="B35" s="1">
        <f>A35*2.54/2</f>
        <v>182.88</v>
      </c>
      <c r="C35">
        <v>0.43490000000000001</v>
      </c>
      <c r="E35" s="2">
        <f>(C36-C35)/(B36-B35)*1000</f>
        <v>-9.5472440944881942</v>
      </c>
      <c r="F35" s="2">
        <f>(C36-C35)/(A36-A35)*1000</f>
        <v>-12.125000000000004</v>
      </c>
    </row>
    <row r="36" spans="1:6" x14ac:dyDescent="0.25">
      <c r="A36">
        <v>152</v>
      </c>
      <c r="B36" s="1">
        <f>A36*2.54/2</f>
        <v>193.04</v>
      </c>
      <c r="C36">
        <v>0.33789999999999998</v>
      </c>
      <c r="E36" s="2">
        <f>(C37-C36)/(B37-B36)*1000</f>
        <v>-8.402699662542167</v>
      </c>
      <c r="F36" s="2">
        <f>(C37-C36)/(A37-A36)*1000</f>
        <v>-10.671428571428569</v>
      </c>
    </row>
    <row r="37" spans="1:6" x14ac:dyDescent="0.25">
      <c r="A37">
        <v>159</v>
      </c>
      <c r="B37" s="1">
        <f>A37*2.54/2</f>
        <v>201.93</v>
      </c>
      <c r="C37">
        <v>0.26319999999999999</v>
      </c>
      <c r="E37" s="2">
        <f>(C38-C37)/(B38-B37)*1000</f>
        <v>-8.7086614173228245</v>
      </c>
      <c r="F37" s="2">
        <f>(C38-C37)/(A38-A37)*1000</f>
        <v>-11.060000000000004</v>
      </c>
    </row>
    <row r="38" spans="1:6" x14ac:dyDescent="0.25">
      <c r="A38">
        <v>149</v>
      </c>
      <c r="B38" s="1">
        <f>A38*2.54/2</f>
        <v>189.23</v>
      </c>
      <c r="C38">
        <v>0.37380000000000002</v>
      </c>
      <c r="E38" s="2">
        <f>(C39-C38)/(B39-B38)*1000</f>
        <v>-10.472440944881832</v>
      </c>
      <c r="F38" s="2">
        <f>(C39-C38)/(A39-A38)*1000</f>
        <v>-13.300000000000034</v>
      </c>
    </row>
    <row r="39" spans="1:6" x14ac:dyDescent="0.25">
      <c r="A39">
        <v>150</v>
      </c>
      <c r="B39" s="1">
        <f>A39*2.54/2</f>
        <v>190.5</v>
      </c>
      <c r="C39">
        <v>0.36049999999999999</v>
      </c>
      <c r="E39" s="2"/>
      <c r="F39" s="2"/>
    </row>
    <row r="42" spans="1:6" x14ac:dyDescent="0.25">
      <c r="D42" t="s">
        <v>10</v>
      </c>
      <c r="E42">
        <f>AVERAGE(E4:E39)</f>
        <v>-9.5974449622368638</v>
      </c>
      <c r="F42">
        <f>AVERAGE(F4:F39)</f>
        <v>-12.188755102040822</v>
      </c>
    </row>
    <row r="43" spans="1:6" x14ac:dyDescent="0.25">
      <c r="D43" t="s">
        <v>11</v>
      </c>
      <c r="E43">
        <f>STDEV(E4:E39)</f>
        <v>0.59962182353934967</v>
      </c>
      <c r="F43">
        <f>STDEV(F4:F39)</f>
        <v>0.76151971589497758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</dc:creator>
  <cp:lastModifiedBy>Jon</cp:lastModifiedBy>
  <dcterms:created xsi:type="dcterms:W3CDTF">2015-09-29T07:59:19Z</dcterms:created>
  <dcterms:modified xsi:type="dcterms:W3CDTF">2015-09-29T14:50:17Z</dcterms:modified>
</cp:coreProperties>
</file>